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uofh-my.sharepoint.com/personal/lharris8_cougarnet_uh_edu/Documents/Downloads/"/>
    </mc:Choice>
  </mc:AlternateContent>
  <xr:revisionPtr revIDLastSave="0" documentId="8_{EEE283F4-7565-4CA8-B678-DDD01CEECCAE}" xr6:coauthVersionLast="47" xr6:coauthVersionMax="47" xr10:uidLastSave="{00000000-0000-0000-0000-000000000000}"/>
  <bookViews>
    <workbookView xWindow="1515" yWindow="1515" windowWidth="21510" windowHeight="10770" firstSheet="1" activeTab="1" xr2:uid="{61DD3230-776A-694C-888C-6C48D9477FFC}"/>
  </bookViews>
  <sheets>
    <sheet name="Full Time" sheetId="1" r:id="rId1"/>
    <sheet name="Part Tim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2" l="1"/>
  <c r="K14" i="2"/>
  <c r="K12" i="2"/>
  <c r="L12" i="2" s="1"/>
  <c r="K11" i="2"/>
  <c r="L11" i="2" s="1"/>
  <c r="K7" i="2"/>
  <c r="L7" i="2" s="1"/>
  <c r="K8" i="2"/>
  <c r="D51" i="2"/>
  <c r="K17" i="2"/>
  <c r="L17" i="2" s="1"/>
  <c r="L15" i="2"/>
  <c r="L14" i="2"/>
  <c r="L13" i="2"/>
  <c r="K10" i="2"/>
  <c r="L10" i="2" s="1"/>
  <c r="K9" i="2"/>
  <c r="L9" i="2" s="1"/>
  <c r="L8" i="2"/>
  <c r="K16" i="1"/>
  <c r="K14" i="1"/>
  <c r="L14" i="1" s="1"/>
  <c r="K12" i="1"/>
  <c r="L12" i="1" s="1"/>
  <c r="K11" i="1"/>
  <c r="L11" i="1" s="1"/>
  <c r="L15" i="1"/>
  <c r="K9" i="1"/>
  <c r="L9" i="1" s="1"/>
  <c r="K7" i="1"/>
  <c r="L7" i="1" s="1"/>
  <c r="D49" i="1"/>
  <c r="K17" i="1" s="1"/>
  <c r="L17" i="1" s="1"/>
  <c r="K10" i="1"/>
  <c r="L10" i="1" s="1"/>
  <c r="K13" i="1"/>
  <c r="L13" i="1" s="1"/>
  <c r="K8" i="1"/>
  <c r="L8" i="1" s="1"/>
</calcChain>
</file>

<file path=xl/sharedStrings.xml><?xml version="1.0" encoding="utf-8"?>
<sst xmlns="http://schemas.openxmlformats.org/spreadsheetml/2006/main" count="166" uniqueCount="88">
  <si>
    <t>Graduation Checklist</t>
  </si>
  <si>
    <t>Credit Hour Planning</t>
  </si>
  <si>
    <t>Course Name</t>
  </si>
  <si>
    <t>Credits</t>
  </si>
  <si>
    <t>1L Year</t>
  </si>
  <si>
    <t>Civil Procedure</t>
  </si>
  <si>
    <t>Credit Type</t>
  </si>
  <si>
    <t>Explanation</t>
  </si>
  <si>
    <t>NOTES</t>
  </si>
  <si>
    <t>Credits Required/Alotted</t>
  </si>
  <si>
    <t>Credits Earned</t>
  </si>
  <si>
    <t>Credits Remaining</t>
  </si>
  <si>
    <t>Contracts</t>
  </si>
  <si>
    <t>Graded Credits</t>
  </si>
  <si>
    <t>Courses Receiving a Letter Grade (e.g., A, A-, B+)</t>
  </si>
  <si>
    <t>n/a</t>
  </si>
  <si>
    <t>Torts</t>
  </si>
  <si>
    <t>Experiential Credits</t>
  </si>
  <si>
    <t>Simulation, Clinic, or Externship Course(s) Receiving a Passing Grade</t>
  </si>
  <si>
    <t>MAX 3 Externship Credits Graded on S/U</t>
  </si>
  <si>
    <t>Lawyering Skills &amp; Strategies I</t>
  </si>
  <si>
    <t>Professional Responsibility</t>
  </si>
  <si>
    <t>Pro Res Course Receiving a Passing Grade</t>
  </si>
  <si>
    <t>Upper Level Writing Credits</t>
  </si>
  <si>
    <t>WRS or WRC Course(s)</t>
  </si>
  <si>
    <t>MAX 3 WRS/WRC Courses Count Towards 90 Credit Count</t>
  </si>
  <si>
    <t>Constitutional Law</t>
  </si>
  <si>
    <t>Special Courses List*</t>
  </si>
  <si>
    <t>Journal, Competition, Advocates Board, Tutor, Special Writing/Research, Externships, Non-Law UH Graduate Coursework</t>
  </si>
  <si>
    <r>
      <t xml:space="preserve">See Section II.K of UHLC Student Handbook for Details
</t>
    </r>
    <r>
      <rPr>
        <b/>
        <sz val="12"/>
        <color theme="1"/>
        <rFont val="Times New Roman"/>
        <family val="1"/>
      </rPr>
      <t>* MAX 21 Credits</t>
    </r>
  </si>
  <si>
    <t>Criminal Law</t>
  </si>
  <si>
    <t>S/U Credits*</t>
  </si>
  <si>
    <t>Student Election of S/U for Eligible Courses, Max 9 Credits</t>
  </si>
  <si>
    <r>
      <t xml:space="preserve">See Section II.W of UHLC Student Handbook for Details
</t>
    </r>
    <r>
      <rPr>
        <b/>
        <sz val="12"/>
        <color theme="1"/>
        <rFont val="Times New Roman"/>
        <family val="1"/>
      </rPr>
      <t>* MAX 9 Credits</t>
    </r>
  </si>
  <si>
    <t>Property</t>
  </si>
  <si>
    <t>S/U Blakely/Clinic Credits*</t>
  </si>
  <si>
    <t>Student Election of S/U for Eligible Blakely/Clinic Courses, Max 3 Credits</t>
  </si>
  <si>
    <r>
      <t xml:space="preserve">See Section II.W of UHLC Student Handbook for Details
</t>
    </r>
    <r>
      <rPr>
        <b/>
        <sz val="12"/>
        <color theme="1"/>
        <rFont val="Times New Roman"/>
        <family val="1"/>
      </rPr>
      <t>* MAX 3 Credits</t>
    </r>
  </si>
  <si>
    <t>Statutory Interpretation &amp; Regulation</t>
  </si>
  <si>
    <t>ABA Distance Education*</t>
  </si>
  <si>
    <t xml:space="preserve">Hybrid/Remote, Synchronous/Asynchronous Courses </t>
  </si>
  <si>
    <r>
      <t xml:space="preserve">See Section II.J of UHLC Student Handbook for Details
</t>
    </r>
    <r>
      <rPr>
        <b/>
        <sz val="12"/>
        <color theme="1"/>
        <rFont val="Times New Roman"/>
        <family val="1"/>
      </rPr>
      <t>* MAX 45 Credits</t>
    </r>
  </si>
  <si>
    <t>Lawyering Skills &amp; Strategies II</t>
  </si>
  <si>
    <t>Transfer/Non-UHLC Credits*</t>
  </si>
  <si>
    <t>Credit taken at another ABA-approved law school that will count towards the 90 credits needed for graduation</t>
  </si>
  <si>
    <r>
      <t xml:space="preserve">See Section II.Z.2 of UHLC Student Handbook for Details
</t>
    </r>
    <r>
      <rPr>
        <b/>
        <sz val="12"/>
        <color theme="1"/>
        <rFont val="Times New Roman"/>
        <family val="1"/>
      </rPr>
      <t>* MAX 30 Credits</t>
    </r>
  </si>
  <si>
    <t>Default S/U</t>
  </si>
  <si>
    <t>Courses Automatically Graded on S/U System (e.g., Externships, LAW)</t>
  </si>
  <si>
    <t>These Courses Do NOT Count Towards Graded Credit Requirement by Default</t>
  </si>
  <si>
    <t>-</t>
  </si>
  <si>
    <t>2L Year</t>
  </si>
  <si>
    <t>Total Credit Count</t>
  </si>
  <si>
    <t>Complete &amp; Pass 90 Credit Hours in Law School</t>
  </si>
  <si>
    <t>Satisfied by UH Courses or Valid Transfer Credits</t>
  </si>
  <si>
    <t>Employment Law</t>
  </si>
  <si>
    <t>Evidence</t>
  </si>
  <si>
    <t>Business Organizations</t>
  </si>
  <si>
    <t>Externship I</t>
  </si>
  <si>
    <t>TA Credit</t>
  </si>
  <si>
    <t>Lawyers as Leaders</t>
  </si>
  <si>
    <t>Labor Law</t>
  </si>
  <si>
    <t>Intermediate Legal Research</t>
  </si>
  <si>
    <t>Externship II</t>
  </si>
  <si>
    <t>3L Year</t>
  </si>
  <si>
    <t>Law Office Management</t>
  </si>
  <si>
    <t>Remedies</t>
  </si>
  <si>
    <t>WRC: Supreme Court Term</t>
  </si>
  <si>
    <t>Texas Legal Research</t>
  </si>
  <si>
    <t>State &amp; Local Government Law</t>
  </si>
  <si>
    <t>Land Use</t>
  </si>
  <si>
    <t>Appellate Legal Research</t>
  </si>
  <si>
    <t>Wellness in the Law</t>
  </si>
  <si>
    <t>Legal Analysis &amp; Writing</t>
  </si>
  <si>
    <t>Criminal Procedure</t>
  </si>
  <si>
    <t>Clinic/Blakely</t>
  </si>
  <si>
    <t>Competition Credit</t>
  </si>
  <si>
    <t>HBTLJ Credit</t>
  </si>
  <si>
    <t>TOTAL</t>
  </si>
  <si>
    <t>Crimal Law</t>
  </si>
  <si>
    <t>IP Survey</t>
  </si>
  <si>
    <t>WRS: How to Try Jury Trial</t>
  </si>
  <si>
    <t>Conflicts of Law</t>
  </si>
  <si>
    <t>Contract Drafting</t>
  </si>
  <si>
    <t>4L Year</t>
  </si>
  <si>
    <t>E-Health</t>
  </si>
  <si>
    <t>Federal Income Tax</t>
  </si>
  <si>
    <t>Advanced Legal Research</t>
  </si>
  <si>
    <t>Professional Writing Strategies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</si>
</sst>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theme="1"/>
      <name val="Aptos Narrow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972"/>
        <bgColor indexed="64"/>
      </patternFill>
    </fill>
    <fill>
      <patternFill patternType="solid">
        <fgColor rgb="FFDDE0F9"/>
        <bgColor indexed="64"/>
      </patternFill>
    </fill>
    <fill>
      <patternFill patternType="solid">
        <fgColor rgb="FFA699FF"/>
        <bgColor indexed="64"/>
      </patternFill>
    </fill>
    <fill>
      <patternFill patternType="solid">
        <fgColor rgb="FF89D9AD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11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/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6" fillId="0" borderId="0" xfId="0" applyFont="1"/>
    <xf numFmtId="0" fontId="4" fillId="10" borderId="1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13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0F9"/>
      <color rgb="FF89D9AD"/>
      <color rgb="FFA699FF"/>
      <color rgb="FFFF69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EB1B-3DC4-1B4E-A6C5-39808BAB88C8}">
  <dimension ref="C1:M54"/>
  <sheetViews>
    <sheetView topLeftCell="A14" zoomScaleNormal="100" workbookViewId="0">
      <selection activeCell="C48" sqref="C48:D49"/>
    </sheetView>
  </sheetViews>
  <sheetFormatPr defaultColWidth="11" defaultRowHeight="15.75"/>
  <cols>
    <col min="1" max="1" width="19.625" customWidth="1"/>
    <col min="2" max="2" width="22.125" customWidth="1"/>
    <col min="3" max="3" width="33.125" bestFit="1" customWidth="1"/>
    <col min="4" max="4" width="28.375" customWidth="1"/>
    <col min="7" max="7" width="27.125" customWidth="1"/>
    <col min="8" max="8" width="66.125" customWidth="1"/>
    <col min="9" max="9" width="68" customWidth="1"/>
    <col min="10" max="10" width="25.125" customWidth="1"/>
    <col min="11" max="11" width="16.125" customWidth="1"/>
    <col min="12" max="12" width="18" customWidth="1"/>
  </cols>
  <sheetData>
    <row r="1" spans="3:13" ht="25.5">
      <c r="C1" s="57" t="s">
        <v>0</v>
      </c>
      <c r="D1" s="57"/>
    </row>
    <row r="2" spans="3:13" ht="16.5" thickBot="1"/>
    <row r="3" spans="3:13" ht="19.5" thickBot="1">
      <c r="C3" s="58" t="s">
        <v>1</v>
      </c>
      <c r="D3" s="59"/>
      <c r="E3" s="1"/>
      <c r="F3" s="1"/>
      <c r="G3" s="1"/>
      <c r="H3" s="1"/>
      <c r="I3" s="1"/>
      <c r="J3" s="1"/>
      <c r="K3" s="1"/>
      <c r="L3" s="1"/>
    </row>
    <row r="4" spans="3:13" ht="16.5" thickBot="1">
      <c r="C4" s="2" t="s">
        <v>2</v>
      </c>
      <c r="D4" s="3" t="s">
        <v>3</v>
      </c>
      <c r="E4" s="1"/>
      <c r="F4" s="1"/>
      <c r="G4" s="1"/>
      <c r="H4" s="1"/>
      <c r="I4" s="1"/>
      <c r="J4" s="1"/>
      <c r="K4" s="1"/>
      <c r="L4" s="1"/>
    </row>
    <row r="5" spans="3:13" ht="16.5" thickBot="1">
      <c r="C5" s="60" t="s">
        <v>4</v>
      </c>
      <c r="D5" s="61"/>
      <c r="E5" s="1"/>
      <c r="F5" s="1"/>
      <c r="G5" s="1"/>
      <c r="H5" s="1"/>
      <c r="I5" s="1"/>
      <c r="J5" s="1"/>
      <c r="K5" s="1"/>
      <c r="L5" s="1"/>
    </row>
    <row r="6" spans="3:13">
      <c r="C6" s="41" t="s">
        <v>5</v>
      </c>
      <c r="D6" s="42">
        <v>4</v>
      </c>
      <c r="E6" s="1"/>
      <c r="F6" s="1"/>
      <c r="G6" s="27" t="s">
        <v>6</v>
      </c>
      <c r="H6" s="28" t="s">
        <v>7</v>
      </c>
      <c r="I6" s="28" t="s">
        <v>8</v>
      </c>
      <c r="J6" s="28" t="s">
        <v>9</v>
      </c>
      <c r="K6" s="28" t="s">
        <v>10</v>
      </c>
      <c r="L6" s="29" t="s">
        <v>11</v>
      </c>
    </row>
    <row r="7" spans="3:13">
      <c r="C7" s="43" t="s">
        <v>12</v>
      </c>
      <c r="D7" s="42">
        <v>4</v>
      </c>
      <c r="E7" s="1"/>
      <c r="F7" s="1"/>
      <c r="G7" s="40" t="s">
        <v>13</v>
      </c>
      <c r="H7" s="23" t="s">
        <v>14</v>
      </c>
      <c r="I7" s="23" t="s">
        <v>15</v>
      </c>
      <c r="J7" s="8">
        <v>64</v>
      </c>
      <c r="K7" s="8">
        <f>SUM(D6:D9,D11:D15,D18:D20,D24:D27,D32:D35,D39,D41)</f>
        <v>64</v>
      </c>
      <c r="L7" s="9">
        <f t="shared" ref="L7:L15" si="0">J7-K7</f>
        <v>0</v>
      </c>
    </row>
    <row r="8" spans="3:13">
      <c r="C8" s="43" t="s">
        <v>16</v>
      </c>
      <c r="D8" s="42">
        <v>4</v>
      </c>
      <c r="E8" s="1"/>
      <c r="F8" s="1"/>
      <c r="G8" s="30" t="s">
        <v>17</v>
      </c>
      <c r="H8" s="23" t="s">
        <v>18</v>
      </c>
      <c r="I8" s="23" t="s">
        <v>19</v>
      </c>
      <c r="J8" s="8">
        <v>6</v>
      </c>
      <c r="K8" s="8">
        <f>D21+D27+D35</f>
        <v>6</v>
      </c>
      <c r="L8" s="9">
        <f t="shared" si="0"/>
        <v>0</v>
      </c>
    </row>
    <row r="9" spans="3:13">
      <c r="C9" s="43" t="s">
        <v>20</v>
      </c>
      <c r="D9" s="42">
        <v>3</v>
      </c>
      <c r="E9" s="1"/>
      <c r="F9" s="1"/>
      <c r="G9" s="31" t="s">
        <v>21</v>
      </c>
      <c r="H9" s="23" t="s">
        <v>22</v>
      </c>
      <c r="I9" s="23" t="s">
        <v>15</v>
      </c>
      <c r="J9" s="8">
        <v>3</v>
      </c>
      <c r="K9" s="8">
        <f>D25</f>
        <v>3</v>
      </c>
      <c r="L9" s="9">
        <f t="shared" si="0"/>
        <v>0</v>
      </c>
    </row>
    <row r="10" spans="3:13">
      <c r="C10" s="4"/>
      <c r="D10" s="5"/>
      <c r="E10" s="1"/>
      <c r="F10" s="1"/>
      <c r="G10" s="46" t="s">
        <v>23</v>
      </c>
      <c r="H10" s="23" t="s">
        <v>24</v>
      </c>
      <c r="I10" s="23" t="s">
        <v>25</v>
      </c>
      <c r="J10" s="8">
        <v>3</v>
      </c>
      <c r="K10" s="8">
        <f>D34</f>
        <v>3</v>
      </c>
      <c r="L10" s="9">
        <f t="shared" si="0"/>
        <v>0</v>
      </c>
    </row>
    <row r="11" spans="3:13" ht="31.5">
      <c r="C11" s="43" t="s">
        <v>26</v>
      </c>
      <c r="D11" s="42">
        <v>4</v>
      </c>
      <c r="E11" s="1"/>
      <c r="F11" s="1"/>
      <c r="G11" s="32" t="s">
        <v>27</v>
      </c>
      <c r="H11" s="23" t="s">
        <v>28</v>
      </c>
      <c r="I11" s="23" t="s">
        <v>29</v>
      </c>
      <c r="J11" s="8">
        <v>21</v>
      </c>
      <c r="K11" s="8">
        <f>SUM(D21:D22,D28:D29,D45:D47)</f>
        <v>13</v>
      </c>
      <c r="L11" s="9">
        <f t="shared" si="0"/>
        <v>8</v>
      </c>
    </row>
    <row r="12" spans="3:13" ht="31.5">
      <c r="C12" s="43" t="s">
        <v>30</v>
      </c>
      <c r="D12" s="42">
        <v>3</v>
      </c>
      <c r="E12" s="1"/>
      <c r="F12" s="1"/>
      <c r="G12" s="33" t="s">
        <v>31</v>
      </c>
      <c r="H12" s="23" t="s">
        <v>32</v>
      </c>
      <c r="I12" s="23" t="s">
        <v>33</v>
      </c>
      <c r="J12" s="8">
        <v>9</v>
      </c>
      <c r="K12" s="8">
        <f>SUM(D36:D37,D43)</f>
        <v>9</v>
      </c>
      <c r="L12" s="9">
        <f t="shared" si="0"/>
        <v>0</v>
      </c>
    </row>
    <row r="13" spans="3:13" ht="31.5">
      <c r="C13" s="43" t="s">
        <v>34</v>
      </c>
      <c r="D13" s="42">
        <v>4</v>
      </c>
      <c r="E13" s="1"/>
      <c r="F13" s="1"/>
      <c r="G13" s="49" t="s">
        <v>35</v>
      </c>
      <c r="H13" s="23" t="s">
        <v>36</v>
      </c>
      <c r="I13" s="23" t="s">
        <v>37</v>
      </c>
      <c r="J13" s="8">
        <v>3</v>
      </c>
      <c r="K13" s="8">
        <f>D44</f>
        <v>1</v>
      </c>
      <c r="L13" s="9">
        <f t="shared" si="0"/>
        <v>2</v>
      </c>
    </row>
    <row r="14" spans="3:13" ht="31.5">
      <c r="C14" s="43" t="s">
        <v>38</v>
      </c>
      <c r="D14" s="42">
        <v>3</v>
      </c>
      <c r="E14" s="1"/>
      <c r="F14" s="1"/>
      <c r="G14" s="38" t="s">
        <v>39</v>
      </c>
      <c r="H14" s="23" t="s">
        <v>40</v>
      </c>
      <c r="I14" s="23" t="s">
        <v>41</v>
      </c>
      <c r="J14" s="8">
        <v>45</v>
      </c>
      <c r="K14" s="8">
        <f>D35</f>
        <v>1</v>
      </c>
      <c r="L14" s="9">
        <f t="shared" si="0"/>
        <v>44</v>
      </c>
    </row>
    <row r="15" spans="3:13" ht="31.5">
      <c r="C15" s="43" t="s">
        <v>42</v>
      </c>
      <c r="D15" s="42">
        <v>2</v>
      </c>
      <c r="E15" s="1"/>
      <c r="F15" s="1"/>
      <c r="G15" s="54" t="s">
        <v>43</v>
      </c>
      <c r="H15" s="23" t="s">
        <v>44</v>
      </c>
      <c r="I15" s="23" t="s">
        <v>45</v>
      </c>
      <c r="J15" s="52">
        <v>30</v>
      </c>
      <c r="K15" s="52">
        <v>0</v>
      </c>
      <c r="L15" s="53">
        <f t="shared" si="0"/>
        <v>30</v>
      </c>
      <c r="M15" s="39"/>
    </row>
    <row r="16" spans="3:13" ht="16.5" thickBot="1">
      <c r="C16" s="6"/>
      <c r="D16" s="7"/>
      <c r="E16" s="1"/>
      <c r="F16" s="1"/>
      <c r="G16" s="34" t="s">
        <v>46</v>
      </c>
      <c r="H16" s="23" t="s">
        <v>47</v>
      </c>
      <c r="I16" s="23" t="s">
        <v>48</v>
      </c>
      <c r="J16" s="8" t="s">
        <v>49</v>
      </c>
      <c r="K16" s="8">
        <f>SUM(D21:D22,D28:D29,D42,D45:D47)</f>
        <v>16</v>
      </c>
      <c r="L16" s="9" t="s">
        <v>49</v>
      </c>
    </row>
    <row r="17" spans="3:12" ht="16.5" thickBot="1">
      <c r="C17" s="55" t="s">
        <v>50</v>
      </c>
      <c r="D17" s="56"/>
      <c r="E17" s="1"/>
      <c r="F17" s="1"/>
      <c r="G17" s="35" t="s">
        <v>51</v>
      </c>
      <c r="H17" s="24" t="s">
        <v>52</v>
      </c>
      <c r="I17" s="24" t="s">
        <v>53</v>
      </c>
      <c r="J17" s="25">
        <v>90</v>
      </c>
      <c r="K17" s="25">
        <f>D49</f>
        <v>90</v>
      </c>
      <c r="L17" s="26">
        <f>J17-K17</f>
        <v>0</v>
      </c>
    </row>
    <row r="18" spans="3:12">
      <c r="C18" s="43" t="s">
        <v>54</v>
      </c>
      <c r="D18" s="42">
        <v>3</v>
      </c>
      <c r="E18" s="1"/>
      <c r="F18" s="1"/>
    </row>
    <row r="19" spans="3:12">
      <c r="C19" s="43" t="s">
        <v>55</v>
      </c>
      <c r="D19" s="42">
        <v>3</v>
      </c>
      <c r="E19" s="1"/>
      <c r="F19" s="1"/>
    </row>
    <row r="20" spans="3:12">
      <c r="C20" s="43" t="s">
        <v>56</v>
      </c>
      <c r="D20" s="42">
        <v>4</v>
      </c>
      <c r="E20" s="1"/>
      <c r="F20" s="1"/>
    </row>
    <row r="21" spans="3:12">
      <c r="C21" s="10" t="s">
        <v>57</v>
      </c>
      <c r="D21" s="11">
        <v>3</v>
      </c>
      <c r="E21" s="1"/>
      <c r="F21" s="1"/>
    </row>
    <row r="22" spans="3:12">
      <c r="C22" s="12" t="s">
        <v>58</v>
      </c>
      <c r="D22" s="13">
        <v>1</v>
      </c>
      <c r="E22" s="1"/>
      <c r="F22" s="1"/>
    </row>
    <row r="23" spans="3:12">
      <c r="C23" s="6"/>
      <c r="D23" s="5"/>
      <c r="E23" s="1"/>
      <c r="F23" s="1"/>
    </row>
    <row r="24" spans="3:12">
      <c r="C24" s="43" t="s">
        <v>59</v>
      </c>
      <c r="D24" s="42">
        <v>2</v>
      </c>
      <c r="E24" s="1"/>
      <c r="F24" s="1"/>
    </row>
    <row r="25" spans="3:12">
      <c r="C25" s="36" t="s">
        <v>21</v>
      </c>
      <c r="D25" s="37">
        <v>3</v>
      </c>
      <c r="E25" s="1"/>
      <c r="F25" s="1"/>
    </row>
    <row r="26" spans="3:12">
      <c r="C26" s="43" t="s">
        <v>60</v>
      </c>
      <c r="D26" s="42">
        <v>3</v>
      </c>
      <c r="E26" s="1"/>
      <c r="F26" s="1"/>
    </row>
    <row r="27" spans="3:12">
      <c r="C27" s="10" t="s">
        <v>61</v>
      </c>
      <c r="D27" s="11">
        <v>2</v>
      </c>
      <c r="E27" s="1"/>
      <c r="F27" s="1"/>
    </row>
    <row r="28" spans="3:12">
      <c r="C28" s="12" t="s">
        <v>62</v>
      </c>
      <c r="D28" s="13">
        <v>3</v>
      </c>
      <c r="E28" s="1"/>
      <c r="F28" s="1"/>
    </row>
    <row r="29" spans="3:12">
      <c r="C29" s="12" t="s">
        <v>58</v>
      </c>
      <c r="D29" s="13">
        <v>2</v>
      </c>
      <c r="E29" s="1"/>
      <c r="F29" s="1"/>
      <c r="G29" s="1"/>
      <c r="H29" s="1"/>
      <c r="I29" s="1"/>
      <c r="J29" s="1"/>
      <c r="K29" s="1"/>
      <c r="L29" s="1"/>
    </row>
    <row r="30" spans="3:12">
      <c r="C30" s="6"/>
      <c r="D30" s="7"/>
      <c r="E30" s="1"/>
      <c r="F30" s="1"/>
      <c r="G30" s="1"/>
      <c r="H30" s="1"/>
      <c r="I30" s="1"/>
      <c r="J30" s="1"/>
      <c r="K30" s="1"/>
      <c r="L30" s="1"/>
    </row>
    <row r="31" spans="3:12" ht="16.5" thickBot="1">
      <c r="C31" s="62" t="s">
        <v>63</v>
      </c>
      <c r="D31" s="63"/>
      <c r="E31" s="1"/>
      <c r="F31" s="1"/>
    </row>
    <row r="32" spans="3:12">
      <c r="C32" s="43" t="s">
        <v>64</v>
      </c>
      <c r="D32" s="42">
        <v>3</v>
      </c>
      <c r="E32" s="1"/>
      <c r="F32" s="1"/>
      <c r="G32" s="1"/>
      <c r="H32" s="1"/>
      <c r="I32" s="1"/>
      <c r="J32" s="1"/>
      <c r="K32" s="1"/>
      <c r="L32" s="1"/>
    </row>
    <row r="33" spans="3:12">
      <c r="C33" s="43" t="s">
        <v>65</v>
      </c>
      <c r="D33" s="42">
        <v>2</v>
      </c>
      <c r="E33" s="1"/>
      <c r="F33" s="1"/>
      <c r="G33" s="1"/>
      <c r="H33" s="1"/>
      <c r="I33" s="1"/>
      <c r="J33" s="1"/>
      <c r="K33" s="1"/>
      <c r="L33" s="1"/>
    </row>
    <row r="34" spans="3:12">
      <c r="C34" s="47" t="s">
        <v>66</v>
      </c>
      <c r="D34" s="48">
        <v>3</v>
      </c>
      <c r="E34" s="1"/>
      <c r="F34" s="1"/>
      <c r="G34" s="1"/>
      <c r="H34" s="1"/>
      <c r="I34" s="1"/>
      <c r="J34" s="1"/>
      <c r="K34" s="1"/>
      <c r="L34" s="1"/>
    </row>
    <row r="35" spans="3:12">
      <c r="C35" s="10" t="s">
        <v>67</v>
      </c>
      <c r="D35" s="11">
        <v>1</v>
      </c>
      <c r="E35" s="1"/>
      <c r="F35" s="1"/>
      <c r="G35" s="1"/>
      <c r="H35" s="1"/>
      <c r="I35" s="1"/>
      <c r="J35" s="1"/>
      <c r="K35" s="1"/>
      <c r="L35" s="1"/>
    </row>
    <row r="36" spans="3:12">
      <c r="C36" s="14" t="s">
        <v>68</v>
      </c>
      <c r="D36" s="15">
        <v>3</v>
      </c>
      <c r="E36" s="1"/>
      <c r="F36" s="1"/>
      <c r="G36" s="1"/>
      <c r="H36" s="1"/>
      <c r="I36" s="1"/>
      <c r="J36" s="1"/>
      <c r="K36" s="1"/>
      <c r="L36" s="1"/>
    </row>
    <row r="37" spans="3:12" ht="16.5" thickBot="1">
      <c r="C37" s="14" t="s">
        <v>69</v>
      </c>
      <c r="D37" s="15">
        <v>3</v>
      </c>
      <c r="E37" s="1"/>
      <c r="F37" s="1"/>
      <c r="G37" s="1"/>
      <c r="H37" s="1"/>
      <c r="I37" s="1"/>
      <c r="J37" s="1"/>
      <c r="K37" s="1"/>
      <c r="L37" s="1"/>
    </row>
    <row r="38" spans="3:12">
      <c r="C38" s="18"/>
      <c r="D38" s="19"/>
      <c r="E38" s="1"/>
      <c r="F38" s="1"/>
      <c r="G38" s="1"/>
      <c r="H38" s="1"/>
      <c r="I38" s="1"/>
      <c r="J38" s="1"/>
      <c r="K38" s="1"/>
      <c r="L38" s="1"/>
    </row>
    <row r="39" spans="3:12" ht="16.5" thickBot="1">
      <c r="C39" s="44" t="s">
        <v>70</v>
      </c>
      <c r="D39" s="45">
        <v>1</v>
      </c>
      <c r="E39" s="1"/>
      <c r="F39" s="1"/>
      <c r="G39" s="1"/>
      <c r="H39" s="1"/>
      <c r="I39" s="1"/>
      <c r="J39" s="1"/>
      <c r="K39" s="1"/>
      <c r="L39" s="1"/>
    </row>
    <row r="40" spans="3:12">
      <c r="C40" s="64"/>
      <c r="D40" s="65"/>
      <c r="E40" s="1"/>
      <c r="F40" s="1"/>
      <c r="G40" s="1"/>
      <c r="H40" s="1"/>
      <c r="I40" s="1"/>
      <c r="J40" s="1"/>
      <c r="K40" s="1"/>
      <c r="L40" s="1"/>
    </row>
    <row r="41" spans="3:12">
      <c r="C41" s="43" t="s">
        <v>71</v>
      </c>
      <c r="D41" s="42">
        <v>3</v>
      </c>
      <c r="E41" s="1"/>
      <c r="F41" s="1"/>
      <c r="G41" s="1"/>
      <c r="H41" s="1"/>
      <c r="I41" s="1"/>
      <c r="J41" s="1"/>
      <c r="K41" s="1"/>
      <c r="L41" s="1"/>
    </row>
    <row r="42" spans="3:12">
      <c r="C42" s="16" t="s">
        <v>72</v>
      </c>
      <c r="D42" s="17">
        <v>3</v>
      </c>
      <c r="E42" s="1"/>
      <c r="F42" s="1"/>
      <c r="G42" s="1"/>
      <c r="H42" s="1"/>
      <c r="I42" s="1"/>
      <c r="J42" s="1"/>
      <c r="K42" s="1"/>
      <c r="L42" s="1"/>
    </row>
    <row r="43" spans="3:12">
      <c r="C43" s="14" t="s">
        <v>73</v>
      </c>
      <c r="D43" s="15">
        <v>3</v>
      </c>
      <c r="E43" s="1"/>
      <c r="F43" s="1"/>
      <c r="G43" s="1"/>
      <c r="H43" s="1"/>
      <c r="I43" s="1"/>
      <c r="J43" s="1"/>
      <c r="K43" s="1"/>
      <c r="L43" s="1"/>
    </row>
    <row r="44" spans="3:12">
      <c r="C44" s="50" t="s">
        <v>74</v>
      </c>
      <c r="D44" s="51">
        <v>1</v>
      </c>
      <c r="E44" s="1"/>
      <c r="F44" s="1"/>
      <c r="G44" s="1"/>
      <c r="H44" s="1"/>
      <c r="I44" s="1"/>
      <c r="J44" s="1"/>
      <c r="K44" s="1"/>
      <c r="L44" s="1"/>
    </row>
    <row r="45" spans="3:12">
      <c r="C45" s="12" t="s">
        <v>75</v>
      </c>
      <c r="D45" s="13">
        <v>1</v>
      </c>
      <c r="E45" s="1"/>
      <c r="F45" s="1"/>
      <c r="G45" s="1"/>
      <c r="H45" s="1"/>
      <c r="I45" s="1"/>
      <c r="J45" s="1"/>
      <c r="K45" s="1"/>
      <c r="L45" s="1"/>
    </row>
    <row r="46" spans="3:12">
      <c r="C46" s="12" t="s">
        <v>58</v>
      </c>
      <c r="D46" s="13">
        <v>1</v>
      </c>
      <c r="E46" s="1"/>
      <c r="F46" s="1"/>
      <c r="G46" s="1"/>
      <c r="H46" s="1"/>
      <c r="I46" s="1"/>
      <c r="J46" s="1"/>
      <c r="K46" s="1"/>
      <c r="L46" s="1"/>
    </row>
    <row r="47" spans="3:12">
      <c r="C47" s="12" t="s">
        <v>76</v>
      </c>
      <c r="D47" s="13">
        <v>2</v>
      </c>
      <c r="E47" s="1"/>
      <c r="F47" s="1"/>
      <c r="G47" s="1"/>
      <c r="H47" s="1"/>
      <c r="I47" s="1"/>
      <c r="J47" s="1"/>
      <c r="K47" s="1"/>
      <c r="L47" s="1"/>
    </row>
    <row r="48" spans="3:12" ht="16.5" thickBot="1">
      <c r="C48" s="20"/>
      <c r="D48" s="21"/>
      <c r="E48" s="1"/>
      <c r="F48" s="1"/>
      <c r="G48" s="1"/>
      <c r="H48" s="1"/>
      <c r="I48" s="1"/>
      <c r="J48" s="1"/>
      <c r="K48" s="1"/>
      <c r="L48" s="1"/>
    </row>
    <row r="49" spans="3:12" ht="16.5" thickBot="1">
      <c r="C49" s="2" t="s">
        <v>77</v>
      </c>
      <c r="D49" s="22">
        <f>SUM(D6:D9, D11:D15, D18:D22, D24:D29, D32:D37, D39, D41:D47)</f>
        <v>90</v>
      </c>
      <c r="E49" s="1"/>
      <c r="F49" s="1"/>
      <c r="G49" s="1"/>
      <c r="H49" s="1"/>
      <c r="I49" s="1"/>
      <c r="J49" s="1"/>
      <c r="K49" s="1"/>
      <c r="L49" s="1"/>
    </row>
    <row r="50" spans="3:12">
      <c r="E50" s="1"/>
      <c r="F50" s="1"/>
      <c r="G50" s="1"/>
      <c r="H50" s="1"/>
      <c r="I50" s="1"/>
      <c r="J50" s="1"/>
      <c r="K50" s="1"/>
      <c r="L50" s="1"/>
    </row>
    <row r="51" spans="3:12">
      <c r="E51" s="1"/>
      <c r="F51" s="1"/>
      <c r="G51" s="1"/>
      <c r="H51" s="1"/>
      <c r="I51" s="1"/>
      <c r="J51" s="1"/>
      <c r="K51" s="1"/>
      <c r="L51" s="1"/>
    </row>
    <row r="52" spans="3:12">
      <c r="E52" s="1"/>
      <c r="F52" s="1"/>
      <c r="G52" s="1"/>
      <c r="H52" s="1"/>
      <c r="I52" s="1"/>
      <c r="J52" s="1"/>
      <c r="K52" s="1"/>
      <c r="L52" s="1"/>
    </row>
    <row r="53" spans="3:12">
      <c r="E53" s="1"/>
      <c r="F53" s="1"/>
      <c r="G53" s="1"/>
      <c r="H53" s="1"/>
      <c r="I53" s="1"/>
      <c r="J53" s="1"/>
      <c r="K53" s="1"/>
      <c r="L53" s="1"/>
    </row>
    <row r="54" spans="3:12">
      <c r="G54" s="1"/>
      <c r="H54" s="1"/>
      <c r="I54" s="1"/>
      <c r="J54" s="1"/>
      <c r="K54" s="1"/>
      <c r="L54" s="1"/>
    </row>
  </sheetData>
  <mergeCells count="6">
    <mergeCell ref="C40:D40"/>
    <mergeCell ref="C1:D1"/>
    <mergeCell ref="C3:D3"/>
    <mergeCell ref="C5:D5"/>
    <mergeCell ref="C17:D17"/>
    <mergeCell ref="C31:D31"/>
  </mergeCells>
  <pageMargins left="0.7" right="0.7" top="0.75" bottom="0.75" header="0.3" footer="0.3"/>
  <ignoredErrors>
    <ignoredError sqref="K7 K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34C5-E9A6-D044-9524-9CE2294912C3}">
  <dimension ref="C1:M54"/>
  <sheetViews>
    <sheetView tabSelected="1" zoomScale="94" zoomScaleNormal="100" workbookViewId="0">
      <selection activeCell="K17" sqref="K17"/>
    </sheetView>
  </sheetViews>
  <sheetFormatPr defaultColWidth="11" defaultRowHeight="15.75"/>
  <cols>
    <col min="1" max="1" width="19.625" customWidth="1"/>
    <col min="2" max="2" width="22.125" customWidth="1"/>
    <col min="3" max="3" width="33.125" bestFit="1" customWidth="1"/>
    <col min="4" max="4" width="28.375" customWidth="1"/>
    <col min="7" max="7" width="27.125" customWidth="1"/>
    <col min="8" max="8" width="66.125" customWidth="1"/>
    <col min="9" max="9" width="68" customWidth="1"/>
    <col min="10" max="10" width="25.125" customWidth="1"/>
    <col min="11" max="11" width="16.125" customWidth="1"/>
    <col min="12" max="12" width="18" customWidth="1"/>
  </cols>
  <sheetData>
    <row r="1" spans="3:13" ht="25.5">
      <c r="C1" s="57" t="s">
        <v>0</v>
      </c>
      <c r="D1" s="57"/>
    </row>
    <row r="2" spans="3:13" ht="16.5" thickBot="1"/>
    <row r="3" spans="3:13" ht="19.5" thickBot="1">
      <c r="C3" s="58" t="s">
        <v>1</v>
      </c>
      <c r="D3" s="59"/>
      <c r="E3" s="1"/>
      <c r="F3" s="1"/>
      <c r="G3" s="1"/>
      <c r="H3" s="1"/>
      <c r="I3" s="1"/>
      <c r="J3" s="1"/>
      <c r="K3" s="1"/>
      <c r="L3" s="1"/>
    </row>
    <row r="4" spans="3:13" ht="16.5" thickBot="1">
      <c r="C4" s="2" t="s">
        <v>2</v>
      </c>
      <c r="D4" s="3" t="s">
        <v>3</v>
      </c>
      <c r="E4" s="1"/>
      <c r="F4" s="1"/>
      <c r="G4" s="1"/>
      <c r="H4" s="1"/>
      <c r="I4" s="1"/>
      <c r="J4" s="1"/>
      <c r="K4" s="1"/>
      <c r="L4" s="1"/>
    </row>
    <row r="5" spans="3:13" ht="16.5" thickBot="1">
      <c r="C5" s="60" t="s">
        <v>4</v>
      </c>
      <c r="D5" s="61"/>
      <c r="E5" s="1"/>
      <c r="F5" s="1"/>
      <c r="G5" s="1"/>
      <c r="H5" s="1"/>
      <c r="I5" s="1"/>
      <c r="J5" s="1"/>
      <c r="K5" s="1"/>
      <c r="L5" s="1"/>
    </row>
    <row r="6" spans="3:13">
      <c r="C6" s="41" t="s">
        <v>34</v>
      </c>
      <c r="D6" s="42">
        <v>4</v>
      </c>
      <c r="E6" s="1"/>
      <c r="F6" s="1"/>
      <c r="G6" s="27" t="s">
        <v>6</v>
      </c>
      <c r="H6" s="28" t="s">
        <v>7</v>
      </c>
      <c r="I6" s="28" t="s">
        <v>8</v>
      </c>
      <c r="J6" s="28" t="s">
        <v>9</v>
      </c>
      <c r="K6" s="28" t="s">
        <v>10</v>
      </c>
      <c r="L6" s="29" t="s">
        <v>11</v>
      </c>
    </row>
    <row r="7" spans="3:13">
      <c r="C7" s="43" t="s">
        <v>5</v>
      </c>
      <c r="D7" s="42">
        <v>4</v>
      </c>
      <c r="E7" s="1"/>
      <c r="F7" s="1"/>
      <c r="G7" s="40" t="s">
        <v>13</v>
      </c>
      <c r="H7" s="23" t="s">
        <v>14</v>
      </c>
      <c r="I7" s="23" t="s">
        <v>15</v>
      </c>
      <c r="J7" s="8">
        <v>64</v>
      </c>
      <c r="K7" s="8">
        <f>SUM(D6:D8,D10:D12,D14:D15,D18:D20,D23:D26,D31:D33,D36:D37,D42:D44,D46,D48)</f>
        <v>73</v>
      </c>
      <c r="L7" s="9">
        <f t="shared" ref="L7:L15" si="0">J7-K7</f>
        <v>-9</v>
      </c>
    </row>
    <row r="8" spans="3:13">
      <c r="C8" s="43" t="s">
        <v>20</v>
      </c>
      <c r="D8" s="42">
        <v>3</v>
      </c>
      <c r="E8" s="1"/>
      <c r="F8" s="1"/>
      <c r="G8" s="30" t="s">
        <v>17</v>
      </c>
      <c r="H8" s="23" t="s">
        <v>18</v>
      </c>
      <c r="I8" s="23" t="s">
        <v>19</v>
      </c>
      <c r="J8" s="8">
        <v>6</v>
      </c>
      <c r="K8" s="8">
        <f>D20+D26+D33+D44</f>
        <v>7</v>
      </c>
      <c r="L8" s="9">
        <f t="shared" si="0"/>
        <v>-1</v>
      </c>
    </row>
    <row r="9" spans="3:13">
      <c r="C9" s="4"/>
      <c r="D9" s="5"/>
      <c r="E9" s="1"/>
      <c r="F9" s="1"/>
      <c r="G9" s="31" t="s">
        <v>21</v>
      </c>
      <c r="H9" s="23" t="s">
        <v>22</v>
      </c>
      <c r="I9" s="23" t="s">
        <v>15</v>
      </c>
      <c r="J9" s="8">
        <v>3</v>
      </c>
      <c r="K9" s="8">
        <f>D24</f>
        <v>3</v>
      </c>
      <c r="L9" s="9">
        <f t="shared" si="0"/>
        <v>0</v>
      </c>
    </row>
    <row r="10" spans="3:13">
      <c r="C10" s="43" t="s">
        <v>12</v>
      </c>
      <c r="D10" s="42">
        <v>4</v>
      </c>
      <c r="E10" s="1"/>
      <c r="F10" s="1"/>
      <c r="G10" s="46" t="s">
        <v>23</v>
      </c>
      <c r="H10" s="23" t="s">
        <v>24</v>
      </c>
      <c r="I10" s="23" t="s">
        <v>25</v>
      </c>
      <c r="J10" s="8">
        <v>3</v>
      </c>
      <c r="K10" s="8">
        <f>D32</f>
        <v>3</v>
      </c>
      <c r="L10" s="9">
        <f t="shared" si="0"/>
        <v>0</v>
      </c>
    </row>
    <row r="11" spans="3:13" ht="31.5">
      <c r="C11" s="43" t="s">
        <v>16</v>
      </c>
      <c r="D11" s="42">
        <v>3</v>
      </c>
      <c r="E11" s="1"/>
      <c r="F11" s="1"/>
      <c r="G11" s="32" t="s">
        <v>27</v>
      </c>
      <c r="H11" s="23" t="s">
        <v>28</v>
      </c>
      <c r="I11" s="23" t="s">
        <v>29</v>
      </c>
      <c r="J11" s="8">
        <v>21</v>
      </c>
      <c r="K11" s="8">
        <f>SUM(D20:D21,D27,D38,D49)</f>
        <v>8</v>
      </c>
      <c r="L11" s="9">
        <f t="shared" si="0"/>
        <v>13</v>
      </c>
    </row>
    <row r="12" spans="3:13" ht="31.5">
      <c r="C12" s="43" t="s">
        <v>42</v>
      </c>
      <c r="D12" s="42">
        <v>2</v>
      </c>
      <c r="E12" s="1"/>
      <c r="F12" s="1"/>
      <c r="G12" s="33" t="s">
        <v>31</v>
      </c>
      <c r="H12" s="23" t="s">
        <v>32</v>
      </c>
      <c r="I12" s="23" t="s">
        <v>33</v>
      </c>
      <c r="J12" s="8">
        <v>9</v>
      </c>
      <c r="K12" s="8">
        <f>SUM(D30,D35,D41)</f>
        <v>9</v>
      </c>
      <c r="L12" s="9">
        <f t="shared" si="0"/>
        <v>0</v>
      </c>
    </row>
    <row r="13" spans="3:13" ht="31.5">
      <c r="C13" s="6"/>
      <c r="D13" s="5"/>
      <c r="E13" s="1"/>
      <c r="F13" s="1"/>
      <c r="G13" s="49" t="s">
        <v>35</v>
      </c>
      <c r="H13" s="23" t="s">
        <v>36</v>
      </c>
      <c r="I13" s="23" t="s">
        <v>37</v>
      </c>
      <c r="J13" s="8">
        <v>3</v>
      </c>
      <c r="K13" s="8">
        <v>0</v>
      </c>
      <c r="L13" s="9">
        <f t="shared" si="0"/>
        <v>3</v>
      </c>
    </row>
    <row r="14" spans="3:13" ht="31.5">
      <c r="C14" s="43" t="s">
        <v>78</v>
      </c>
      <c r="D14" s="42">
        <v>3</v>
      </c>
      <c r="E14" s="1"/>
      <c r="F14" s="1"/>
      <c r="G14" s="38" t="s">
        <v>39</v>
      </c>
      <c r="H14" s="23" t="s">
        <v>40</v>
      </c>
      <c r="I14" s="23" t="s">
        <v>41</v>
      </c>
      <c r="J14" s="8">
        <v>45</v>
      </c>
      <c r="K14" s="8">
        <f>D33+D44+D47</f>
        <v>5</v>
      </c>
      <c r="L14" s="9">
        <f t="shared" si="0"/>
        <v>40</v>
      </c>
    </row>
    <row r="15" spans="3:13" ht="31.5">
      <c r="C15" s="43" t="s">
        <v>38</v>
      </c>
      <c r="D15" s="42">
        <v>3</v>
      </c>
      <c r="E15" s="1"/>
      <c r="F15" s="1"/>
      <c r="G15" s="54" t="s">
        <v>43</v>
      </c>
      <c r="H15" s="23" t="s">
        <v>44</v>
      </c>
      <c r="I15" s="23" t="s">
        <v>45</v>
      </c>
      <c r="J15" s="52">
        <v>30</v>
      </c>
      <c r="K15" s="52">
        <v>0</v>
      </c>
      <c r="L15" s="53">
        <f t="shared" si="0"/>
        <v>30</v>
      </c>
      <c r="M15" s="39"/>
    </row>
    <row r="16" spans="3:13" ht="16.5" thickBot="1">
      <c r="C16" s="6"/>
      <c r="D16" s="7"/>
      <c r="E16" s="1"/>
      <c r="F16" s="1"/>
      <c r="G16" s="34" t="s">
        <v>46</v>
      </c>
      <c r="H16" s="23" t="s">
        <v>47</v>
      </c>
      <c r="I16" s="23" t="s">
        <v>48</v>
      </c>
      <c r="J16" s="8" t="s">
        <v>49</v>
      </c>
      <c r="K16" s="8">
        <f>SUM(D20:D21,D27,D38,D47,D49)</f>
        <v>11</v>
      </c>
      <c r="L16" s="9" t="s">
        <v>49</v>
      </c>
    </row>
    <row r="17" spans="3:12" ht="16.5" thickBot="1">
      <c r="C17" s="55" t="s">
        <v>50</v>
      </c>
      <c r="D17" s="56"/>
      <c r="E17" s="1"/>
      <c r="F17" s="1"/>
      <c r="G17" s="35" t="s">
        <v>51</v>
      </c>
      <c r="H17" s="24" t="s">
        <v>52</v>
      </c>
      <c r="I17" s="24" t="s">
        <v>53</v>
      </c>
      <c r="J17" s="25">
        <v>90</v>
      </c>
      <c r="K17" s="25">
        <f>D40</f>
        <v>0</v>
      </c>
      <c r="L17" s="26">
        <f>J17-K17</f>
        <v>90</v>
      </c>
    </row>
    <row r="18" spans="3:12">
      <c r="C18" s="43" t="s">
        <v>26</v>
      </c>
      <c r="D18" s="42">
        <v>4</v>
      </c>
      <c r="E18" s="1"/>
      <c r="F18" s="1"/>
    </row>
    <row r="19" spans="3:12">
      <c r="C19" s="43" t="s">
        <v>55</v>
      </c>
      <c r="D19" s="42">
        <v>3</v>
      </c>
      <c r="E19" s="1"/>
      <c r="F19" s="1"/>
    </row>
    <row r="20" spans="3:12">
      <c r="C20" s="10" t="s">
        <v>57</v>
      </c>
      <c r="D20" s="11">
        <v>3</v>
      </c>
      <c r="E20" s="1"/>
      <c r="F20" s="1"/>
    </row>
    <row r="21" spans="3:12">
      <c r="C21" s="12" t="s">
        <v>58</v>
      </c>
      <c r="D21" s="13">
        <v>1</v>
      </c>
      <c r="E21" s="1"/>
      <c r="F21" s="1"/>
    </row>
    <row r="22" spans="3:12">
      <c r="C22" s="6"/>
      <c r="D22" s="5"/>
      <c r="E22" s="1"/>
      <c r="F22" s="1"/>
    </row>
    <row r="23" spans="3:12">
      <c r="C23" s="43" t="s">
        <v>59</v>
      </c>
      <c r="D23" s="42">
        <v>2</v>
      </c>
      <c r="E23" s="1"/>
      <c r="F23" s="1"/>
    </row>
    <row r="24" spans="3:12">
      <c r="C24" s="36" t="s">
        <v>21</v>
      </c>
      <c r="D24" s="37">
        <v>3</v>
      </c>
      <c r="E24" s="1"/>
      <c r="F24" s="1"/>
    </row>
    <row r="25" spans="3:12">
      <c r="C25" s="43" t="s">
        <v>60</v>
      </c>
      <c r="D25" s="42">
        <v>3</v>
      </c>
      <c r="E25" s="1"/>
      <c r="F25" s="1"/>
    </row>
    <row r="26" spans="3:12">
      <c r="C26" s="10" t="s">
        <v>61</v>
      </c>
      <c r="D26" s="11">
        <v>2</v>
      </c>
      <c r="E26" s="1"/>
      <c r="F26" s="1"/>
    </row>
    <row r="27" spans="3:12">
      <c r="C27" s="12" t="s">
        <v>58</v>
      </c>
      <c r="D27" s="13">
        <v>1</v>
      </c>
      <c r="E27" s="1"/>
      <c r="F27" s="1"/>
    </row>
    <row r="28" spans="3:12">
      <c r="C28" s="6"/>
      <c r="D28" s="7"/>
      <c r="E28" s="1"/>
      <c r="F28" s="1"/>
    </row>
    <row r="29" spans="3:12" ht="16.5" thickBot="1">
      <c r="C29" s="62" t="s">
        <v>63</v>
      </c>
      <c r="D29" s="63"/>
      <c r="E29" s="1"/>
      <c r="F29" s="1"/>
      <c r="G29" s="1"/>
      <c r="H29" s="1"/>
      <c r="I29" s="1"/>
      <c r="J29" s="1"/>
      <c r="K29" s="1"/>
      <c r="L29" s="1"/>
    </row>
    <row r="30" spans="3:12">
      <c r="C30" s="14" t="s">
        <v>64</v>
      </c>
      <c r="D30" s="15">
        <v>3</v>
      </c>
      <c r="E30" s="1"/>
      <c r="F30" s="1"/>
      <c r="G30" s="1"/>
      <c r="H30" s="1"/>
      <c r="I30" s="1"/>
      <c r="J30" s="1"/>
      <c r="K30" s="1"/>
      <c r="L30" s="1"/>
    </row>
    <row r="31" spans="3:12">
      <c r="C31" s="43" t="s">
        <v>79</v>
      </c>
      <c r="D31" s="42">
        <v>3</v>
      </c>
      <c r="E31" s="1"/>
      <c r="F31" s="1"/>
    </row>
    <row r="32" spans="3:12">
      <c r="C32" s="47" t="s">
        <v>80</v>
      </c>
      <c r="D32" s="48">
        <v>3</v>
      </c>
      <c r="E32" s="1"/>
      <c r="F32" s="1"/>
      <c r="G32" s="1"/>
      <c r="H32" s="1"/>
      <c r="I32" s="1"/>
      <c r="J32" s="1"/>
      <c r="K32" s="1"/>
      <c r="L32" s="1"/>
    </row>
    <row r="33" spans="3:12" ht="16.5" thickBot="1">
      <c r="C33" s="10" t="s">
        <v>67</v>
      </c>
      <c r="D33" s="11">
        <v>1</v>
      </c>
      <c r="E33" s="1"/>
      <c r="F33" s="1"/>
      <c r="G33" s="1"/>
      <c r="H33" s="1"/>
      <c r="I33" s="1"/>
      <c r="J33" s="1"/>
      <c r="K33" s="1"/>
      <c r="L33" s="1"/>
    </row>
    <row r="34" spans="3:12">
      <c r="C34" s="18"/>
      <c r="D34" s="19"/>
      <c r="E34" s="1"/>
      <c r="F34" s="1"/>
      <c r="G34" s="1"/>
      <c r="H34" s="1"/>
      <c r="I34" s="1"/>
      <c r="J34" s="1"/>
      <c r="K34" s="1"/>
      <c r="L34" s="1"/>
    </row>
    <row r="35" spans="3:12">
      <c r="C35" s="14" t="s">
        <v>73</v>
      </c>
      <c r="D35" s="15">
        <v>3</v>
      </c>
      <c r="E35" s="1"/>
      <c r="F35" s="1"/>
      <c r="G35" s="1"/>
      <c r="H35" s="1"/>
      <c r="I35" s="1"/>
      <c r="J35" s="1"/>
      <c r="K35" s="1"/>
      <c r="L35" s="1"/>
    </row>
    <row r="36" spans="3:12">
      <c r="C36" s="43" t="s">
        <v>81</v>
      </c>
      <c r="D36" s="42">
        <v>3</v>
      </c>
      <c r="E36" s="1"/>
      <c r="F36" s="1"/>
      <c r="G36" s="1"/>
      <c r="H36" s="1"/>
      <c r="I36" s="1"/>
      <c r="J36" s="1"/>
      <c r="K36" s="1"/>
      <c r="L36" s="1"/>
    </row>
    <row r="37" spans="3:12">
      <c r="C37" s="43" t="s">
        <v>82</v>
      </c>
      <c r="D37" s="42">
        <v>3</v>
      </c>
      <c r="E37" s="1"/>
      <c r="F37" s="1"/>
      <c r="G37" s="1"/>
      <c r="H37" s="1"/>
      <c r="I37" s="1"/>
      <c r="J37" s="1"/>
      <c r="K37" s="1"/>
      <c r="L37" s="1"/>
    </row>
    <row r="38" spans="3:12">
      <c r="C38" s="12" t="s">
        <v>75</v>
      </c>
      <c r="D38" s="13">
        <v>1</v>
      </c>
      <c r="E38" s="1"/>
      <c r="F38" s="1"/>
      <c r="G38" s="1"/>
      <c r="H38" s="1"/>
      <c r="I38" s="1"/>
      <c r="J38" s="1"/>
      <c r="K38" s="1"/>
      <c r="L38" s="1"/>
    </row>
    <row r="39" spans="3:12" ht="16.5" thickBot="1">
      <c r="C39" s="20"/>
      <c r="D39" s="21"/>
      <c r="E39" s="1"/>
      <c r="F39" s="1"/>
      <c r="G39" s="1"/>
      <c r="H39" s="1"/>
      <c r="I39" s="1"/>
      <c r="J39" s="1"/>
      <c r="K39" s="1"/>
      <c r="L39" s="1"/>
    </row>
    <row r="40" spans="3:12" ht="16.5" thickBot="1">
      <c r="C40" s="55" t="s">
        <v>83</v>
      </c>
      <c r="D40" s="56"/>
      <c r="E40" s="1"/>
      <c r="F40" s="1"/>
      <c r="G40" s="1"/>
      <c r="H40" s="1"/>
      <c r="I40" s="1"/>
      <c r="J40" s="1"/>
      <c r="K40" s="1"/>
      <c r="L40" s="1"/>
    </row>
    <row r="41" spans="3:12">
      <c r="C41" s="14" t="s">
        <v>68</v>
      </c>
      <c r="D41" s="15">
        <v>3</v>
      </c>
      <c r="E41" s="1"/>
      <c r="F41" s="1"/>
      <c r="G41" s="1"/>
      <c r="H41" s="1"/>
      <c r="I41" s="1"/>
      <c r="J41" s="1"/>
      <c r="K41" s="1"/>
      <c r="L41" s="1"/>
    </row>
    <row r="42" spans="3:12">
      <c r="C42" s="43" t="s">
        <v>84</v>
      </c>
      <c r="D42" s="42">
        <v>3</v>
      </c>
      <c r="E42" s="1"/>
      <c r="F42" s="1"/>
      <c r="G42" s="1"/>
      <c r="H42" s="1"/>
      <c r="I42" s="1"/>
      <c r="J42" s="1"/>
      <c r="K42" s="1"/>
      <c r="L42" s="1"/>
    </row>
    <row r="43" spans="3:12">
      <c r="C43" s="43" t="s">
        <v>85</v>
      </c>
      <c r="D43" s="42">
        <v>4</v>
      </c>
      <c r="E43" s="1"/>
      <c r="F43" s="1"/>
      <c r="G43" s="1"/>
      <c r="H43" s="1"/>
      <c r="I43" s="1"/>
      <c r="J43" s="1"/>
      <c r="K43" s="1"/>
      <c r="L43" s="1"/>
    </row>
    <row r="44" spans="3:12" ht="16.5" thickBot="1">
      <c r="C44" s="10" t="s">
        <v>86</v>
      </c>
      <c r="D44" s="11">
        <v>1</v>
      </c>
      <c r="E44" s="1"/>
      <c r="F44" s="1"/>
      <c r="G44" s="1"/>
      <c r="H44" s="1"/>
      <c r="I44" s="1"/>
      <c r="J44" s="1"/>
      <c r="K44" s="1"/>
      <c r="L44" s="1"/>
    </row>
    <row r="45" spans="3:12">
      <c r="C45" s="18"/>
      <c r="D45" s="19"/>
      <c r="E45" s="1"/>
      <c r="F45" s="1"/>
      <c r="G45" s="1"/>
      <c r="H45" s="1"/>
      <c r="I45" s="1"/>
      <c r="J45" s="1"/>
      <c r="K45" s="1"/>
      <c r="L45" s="1"/>
    </row>
    <row r="46" spans="3:12">
      <c r="C46" s="43" t="s">
        <v>69</v>
      </c>
      <c r="D46" s="42">
        <v>3</v>
      </c>
      <c r="E46" s="1"/>
      <c r="F46" s="1"/>
      <c r="G46" s="1"/>
      <c r="H46" s="1"/>
      <c r="I46" s="1"/>
      <c r="J46" s="1"/>
      <c r="K46" s="1"/>
      <c r="L46" s="1"/>
    </row>
    <row r="47" spans="3:12">
      <c r="C47" s="16" t="s">
        <v>72</v>
      </c>
      <c r="D47" s="17">
        <v>3</v>
      </c>
      <c r="E47" s="1"/>
      <c r="F47" s="1"/>
      <c r="G47" s="1"/>
      <c r="H47" s="1"/>
      <c r="I47" s="1"/>
      <c r="J47" s="1"/>
      <c r="K47" s="1"/>
      <c r="L47" s="1"/>
    </row>
    <row r="48" spans="3:12">
      <c r="C48" s="43" t="s">
        <v>87</v>
      </c>
      <c r="D48" s="42">
        <v>3</v>
      </c>
      <c r="E48" s="1"/>
      <c r="F48" s="1"/>
      <c r="G48" s="1"/>
      <c r="H48" s="1"/>
      <c r="I48" s="1"/>
      <c r="J48" s="1"/>
      <c r="K48" s="1"/>
      <c r="L48" s="1"/>
    </row>
    <row r="49" spans="3:12">
      <c r="C49" s="12" t="s">
        <v>75</v>
      </c>
      <c r="D49" s="13">
        <v>2</v>
      </c>
      <c r="E49" s="1"/>
      <c r="F49" s="1"/>
      <c r="G49" s="1"/>
      <c r="H49" s="1"/>
      <c r="I49" s="1"/>
      <c r="J49" s="1"/>
      <c r="K49" s="1"/>
      <c r="L49" s="1"/>
    </row>
    <row r="50" spans="3:12" ht="16.5" thickBot="1">
      <c r="C50" s="20"/>
      <c r="D50" s="21"/>
      <c r="E50" s="1"/>
      <c r="F50" s="1"/>
      <c r="G50" s="1"/>
      <c r="H50" s="1"/>
      <c r="I50" s="1"/>
      <c r="J50" s="1"/>
      <c r="K50" s="1"/>
      <c r="L50" s="1"/>
    </row>
    <row r="51" spans="3:12" ht="16.5" thickBot="1">
      <c r="C51" s="2" t="s">
        <v>77</v>
      </c>
      <c r="D51" s="22">
        <f>SUM(D6:D8, D10:D12, D14:D15, D18:D21, D23:D27, D30:D33, D35:D38, D41:D44, D46:D49)</f>
        <v>90</v>
      </c>
      <c r="E51" s="1"/>
      <c r="F51" s="1"/>
      <c r="G51" s="1"/>
      <c r="H51" s="1"/>
      <c r="I51" s="1"/>
      <c r="J51" s="1"/>
      <c r="K51" s="1"/>
      <c r="L51" s="1"/>
    </row>
    <row r="52" spans="3:12">
      <c r="E52" s="1"/>
      <c r="F52" s="1"/>
      <c r="G52" s="1"/>
      <c r="H52" s="1"/>
      <c r="I52" s="1"/>
      <c r="J52" s="1"/>
      <c r="K52" s="1"/>
      <c r="L52" s="1"/>
    </row>
    <row r="53" spans="3:12">
      <c r="E53" s="1"/>
      <c r="F53" s="1"/>
      <c r="G53" s="1"/>
      <c r="H53" s="1"/>
      <c r="I53" s="1"/>
      <c r="J53" s="1"/>
      <c r="K53" s="1"/>
      <c r="L53" s="1"/>
    </row>
    <row r="54" spans="3:12">
      <c r="G54" s="1"/>
      <c r="H54" s="1"/>
      <c r="I54" s="1"/>
      <c r="J54" s="1"/>
      <c r="K54" s="1"/>
      <c r="L54" s="1"/>
    </row>
  </sheetData>
  <mergeCells count="6">
    <mergeCell ref="C40:D40"/>
    <mergeCell ref="C1:D1"/>
    <mergeCell ref="C3:D3"/>
    <mergeCell ref="C5:D5"/>
    <mergeCell ref="C17:D17"/>
    <mergeCell ref="C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Duncan S. Reedyk</dc:creator>
  <cp:keywords/>
  <dc:description/>
  <cp:lastModifiedBy>Harrison-Williams, Leslie</cp:lastModifiedBy>
  <cp:revision/>
  <dcterms:created xsi:type="dcterms:W3CDTF">2025-08-26T15:17:31Z</dcterms:created>
  <dcterms:modified xsi:type="dcterms:W3CDTF">2026-08-13T21:34:57Z</dcterms:modified>
  <cp:category/>
  <cp:contentStatus/>
</cp:coreProperties>
</file>